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jiri_toman_ksus_cz/Documents/Plocha/Škody po zimě/2025/III-26813 Sychrov/VZ/"/>
    </mc:Choice>
  </mc:AlternateContent>
  <xr:revisionPtr revIDLastSave="1" documentId="8_{E6B65BB8-D6E6-4C27-9BBD-708A17D09FEA}" xr6:coauthVersionLast="47" xr6:coauthVersionMax="47" xr10:uidLastSave="{E2C30207-4B8F-448B-B65F-7CB6ABF0AEA6}"/>
  <bookViews>
    <workbookView xWindow="-120" yWindow="-120" windowWidth="29040" windowHeight="15720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3" l="1"/>
  <c r="I22" i="3"/>
  <c r="F22" i="3"/>
  <c r="H21" i="1"/>
  <c r="H23" i="1"/>
  <c r="F23" i="1"/>
  <c r="F26" i="1"/>
  <c r="F25" i="1"/>
  <c r="F22" i="1"/>
  <c r="F21" i="1"/>
  <c r="F20" i="1"/>
  <c r="F19" i="1"/>
  <c r="F17" i="1"/>
  <c r="F14" i="1"/>
  <c r="F18" i="1"/>
  <c r="F16" i="1"/>
  <c r="F15" i="1"/>
  <c r="F13" i="1"/>
  <c r="F12" i="1"/>
  <c r="F27" i="1" l="1"/>
  <c r="F28" i="1" s="1"/>
  <c r="F29" i="1" s="1"/>
  <c r="C14" i="3" l="1"/>
  <c r="C22" i="3" s="1"/>
  <c r="C26" i="3" l="1"/>
  <c r="I25" i="3" s="1"/>
  <c r="F26" i="3" l="1"/>
  <c r="I26" i="3" s="1"/>
</calcChain>
</file>

<file path=xl/sharedStrings.xml><?xml version="1.0" encoding="utf-8"?>
<sst xmlns="http://schemas.openxmlformats.org/spreadsheetml/2006/main" count="131" uniqueCount="98">
  <si>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</si>
  <si>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</si>
  <si>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</si>
  <si>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</si>
  <si>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</si>
  <si>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</si>
  <si>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</si>
  <si>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</si>
  <si>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</si>
  <si>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</si>
  <si>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</si>
  <si>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</si>
  <si>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</si>
  <si>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</si>
  <si>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</si>
  <si>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</si>
  <si>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</si>
  <si>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</si>
  <si>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</si>
  <si>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</si>
  <si>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</si>
  <si>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</si>
  <si>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</si>
  <si>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</si>
  <si>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</si>
  <si>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</si>
  <si>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</si>
  <si>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</si>
  <si>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</si>
  <si>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</si>
  <si>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</si>
  <si>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</si>
  <si>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</si>
  <si>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</si>
  <si>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</si>
  <si>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</si>
  <si>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</si>
  <si>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</si>
  <si>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</si>
  <si>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</si>
  <si>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</si>
  <si>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</si>
  <si>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</si>
  <si>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</si>
  <si>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</si>
  <si>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</si>
  <si>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</si>
  <si>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</si>
  <si>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</si>
  <si>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</si>
  <si>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</si>
  <si>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</si>
  <si>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</si>
  <si>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</si>
  <si>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</si>
  <si>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</si>
  <si>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</si>
  <si>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</si>
  <si>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</si>
  <si>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</si>
  <si>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</si>
  <si>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</si>
  <si>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</si>
  <si>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</si>
  <si>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</si>
  <si>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</si>
  <si>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</si>
  <si>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</si>
  <si>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</si>
  <si>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</si>
  <si>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</si>
  <si>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</si>
  <si>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</si>
  <si>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</si>
  <si>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</si>
  <si>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</si>
  <si>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</si>
  <si>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</si>
  <si>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oprava povrchu vozovky</t>
  </si>
  <si>
    <t>vyrovnávka asfalt. bet. ACL 16+ , 16S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</si>
  <si>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</si>
  <si>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</si>
  <si>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</si>
  <si>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</si>
  <si>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čištění příkopů od nánosu do 0,5m3/m</t>
  </si>
  <si>
    <t>VDZ - barvou hladké - dodávka a pokládka</t>
  </si>
  <si>
    <t>VDZ - plastem hladké - dodávka a pokládka</t>
  </si>
  <si>
    <t>014103.R</t>
  </si>
  <si>
    <t>uložení odpadu ze stavby na skládku s oprávněník k opětovnému využití - recyklační středisko</t>
  </si>
  <si>
    <r>
      <t xml:space="preserve">rozpočet:  OTSKP </t>
    </r>
    <r>
      <rPr>
        <b/>
        <sz val="9"/>
        <rFont val="Arial CE"/>
        <charset val="238"/>
      </rPr>
      <t>2024</t>
    </r>
  </si>
  <si>
    <t xml:space="preserve">asfaltový beton pro obrusné vrstvy ACO 11+ tl. 50 mm,  </t>
  </si>
  <si>
    <t>Ing. Jiří Toman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</si>
  <si>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Ing. Jiří Toman</t>
    </r>
  </si>
  <si>
    <t>staničení km 5,033 - 5,863</t>
  </si>
  <si>
    <t>III/26813 Sychrov</t>
  </si>
  <si>
    <t>Stavba: III/26813 Sychrov</t>
  </si>
  <si>
    <t>Objekt:    sil.    III/26813            km  5,033 - 5,863</t>
  </si>
  <si>
    <t>Datum:   02.12.2024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</si>
</sst>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8"/>
      <name val="MS Sans Serif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04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6" xfId="0" applyFont="1" applyBorder="1" applyAlignment="1" applyProtection="1">
      <alignment vertical="top"/>
    </xf>
    <xf numFmtId="4" fontId="11" fillId="0" borderId="7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0" fontId="14" fillId="0" borderId="14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7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7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4" fontId="20" fillId="0" borderId="6" xfId="0" applyNumberFormat="1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0" fontId="0" fillId="0" borderId="18" xfId="0" applyBorder="1" applyAlignment="1" applyProtection="1">
      <alignment horizontal="center" vertical="top"/>
    </xf>
    <xf numFmtId="3" fontId="0" fillId="0" borderId="18" xfId="0" applyNumberFormat="1" applyBorder="1" applyAlignment="1" applyProtection="1">
      <alignment vertical="top"/>
    </xf>
    <xf numFmtId="0" fontId="0" fillId="0" borderId="18" xfId="0" applyBorder="1" applyAlignment="1" applyProtection="1">
      <alignment vertical="top"/>
    </xf>
    <xf numFmtId="0" fontId="11" fillId="0" borderId="23" xfId="0" applyFont="1" applyBorder="1" applyAlignment="1" applyProtection="1">
      <alignment vertical="top"/>
    </xf>
    <xf numFmtId="4" fontId="11" fillId="0" borderId="19" xfId="0" applyNumberFormat="1" applyFont="1" applyBorder="1" applyAlignment="1" applyProtection="1">
      <alignment vertical="top"/>
    </xf>
    <xf numFmtId="0" fontId="11" fillId="2" borderId="24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0" fontId="11" fillId="6" borderId="3" xfId="0" applyFont="1" applyFill="1" applyBorder="1" applyAlignment="1" applyProtection="1">
      <alignment horizontal="center" vertical="center"/>
    </xf>
    <xf numFmtId="0" fontId="11" fillId="6" borderId="4" xfId="0" applyFont="1" applyFill="1" applyBorder="1" applyAlignment="1" applyProtection="1">
      <alignment vertical="top"/>
    </xf>
    <xf numFmtId="0" fontId="11" fillId="6" borderId="4" xfId="0" applyFont="1" applyFill="1" applyBorder="1" applyAlignment="1" applyProtection="1">
      <alignment horizontal="center" vertical="center"/>
    </xf>
    <xf numFmtId="0" fontId="11" fillId="6" borderId="5" xfId="0" applyFont="1" applyFill="1" applyBorder="1" applyAlignment="1" applyProtection="1">
      <alignment horizontal="center" vertical="center"/>
    </xf>
    <xf numFmtId="0" fontId="11" fillId="6" borderId="6" xfId="0" applyFont="1" applyFill="1" applyBorder="1" applyAlignment="1" applyProtection="1">
      <alignment vertical="top"/>
    </xf>
    <xf numFmtId="0" fontId="11" fillId="6" borderId="6" xfId="0" applyFont="1" applyFill="1" applyBorder="1" applyAlignment="1" applyProtection="1">
      <alignment horizontal="center" vertical="center"/>
    </xf>
    <xf numFmtId="1" fontId="11" fillId="6" borderId="5" xfId="0" applyNumberFormat="1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vertical="center"/>
    </xf>
    <xf numFmtId="49" fontId="11" fillId="6" borderId="5" xfId="0" applyNumberFormat="1" applyFont="1" applyFill="1" applyBorder="1" applyAlignment="1" applyProtection="1">
      <alignment horizontal="center" vertical="center"/>
    </xf>
    <xf numFmtId="0" fontId="11" fillId="6" borderId="20" xfId="0" applyFont="1" applyFill="1" applyBorder="1" applyAlignment="1" applyProtection="1">
      <alignment horizontal="center" vertical="center"/>
    </xf>
    <xf numFmtId="0" fontId="11" fillId="6" borderId="11" xfId="0" applyFont="1" applyFill="1" applyBorder="1" applyAlignment="1" applyProtection="1">
      <alignment vertical="top"/>
    </xf>
    <xf numFmtId="0" fontId="11" fillId="6" borderId="11" xfId="0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 applyProtection="1">
      <alignment horizontal="center" vertical="center"/>
    </xf>
    <xf numFmtId="0" fontId="11" fillId="6" borderId="9" xfId="0" applyFont="1" applyFill="1" applyBorder="1" applyAlignment="1" applyProtection="1">
      <alignment vertical="top"/>
    </xf>
    <xf numFmtId="2" fontId="11" fillId="6" borderId="4" xfId="0" applyNumberFormat="1" applyFont="1" applyFill="1" applyBorder="1" applyAlignment="1" applyProtection="1">
      <alignment vertical="top"/>
    </xf>
    <xf numFmtId="4" fontId="11" fillId="4" borderId="4" xfId="0" applyNumberFormat="1" applyFont="1" applyFill="1" applyBorder="1" applyAlignment="1" applyProtection="1">
      <alignment vertical="top"/>
    </xf>
    <xf numFmtId="2" fontId="11" fillId="6" borderId="6" xfId="0" applyNumberFormat="1" applyFont="1" applyFill="1" applyBorder="1" applyAlignment="1" applyProtection="1">
      <alignment vertical="top"/>
    </xf>
    <xf numFmtId="4" fontId="11" fillId="4" borderId="6" xfId="0" applyNumberFormat="1" applyFont="1" applyFill="1" applyBorder="1" applyAlignment="1" applyProtection="1">
      <alignment vertical="top"/>
    </xf>
    <xf numFmtId="39" fontId="11" fillId="4" borderId="6" xfId="0" applyNumberFormat="1" applyFont="1" applyFill="1" applyBorder="1" applyAlignment="1" applyProtection="1">
      <alignment vertical="top"/>
    </xf>
    <xf numFmtId="2" fontId="11" fillId="6" borderId="6" xfId="0" applyNumberFormat="1" applyFont="1" applyFill="1" applyBorder="1" applyAlignment="1" applyProtection="1">
      <alignment horizontal="right" vertical="top"/>
    </xf>
    <xf numFmtId="2" fontId="11" fillId="6" borderId="6" xfId="0" applyNumberFormat="1" applyFont="1" applyFill="1" applyBorder="1" applyAlignment="1" applyProtection="1">
      <alignment vertical="center"/>
    </xf>
    <xf numFmtId="4" fontId="11" fillId="4" borderId="6" xfId="0" applyNumberFormat="1" applyFont="1" applyFill="1" applyBorder="1" applyAlignment="1" applyProtection="1">
      <alignment vertical="center"/>
    </xf>
    <xf numFmtId="4" fontId="11" fillId="0" borderId="7" xfId="0" applyNumberFormat="1" applyFont="1" applyBorder="1" applyAlignment="1" applyProtection="1">
      <alignment vertical="center"/>
    </xf>
    <xf numFmtId="2" fontId="11" fillId="6" borderId="11" xfId="0" applyNumberFormat="1" applyFont="1" applyFill="1" applyBorder="1" applyAlignment="1" applyProtection="1">
      <alignment vertical="top"/>
    </xf>
    <xf numFmtId="0" fontId="11" fillId="6" borderId="46" xfId="0" applyFont="1" applyFill="1" applyBorder="1" applyAlignment="1" applyProtection="1">
      <alignment horizontal="center" vertical="center"/>
    </xf>
    <xf numFmtId="2" fontId="11" fillId="6" borderId="9" xfId="0" applyNumberFormat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left"/>
    </xf>
    <xf numFmtId="49" fontId="21" fillId="5" borderId="31" xfId="0" applyNumberFormat="1" applyFont="1" applyFill="1" applyBorder="1" applyAlignment="1" applyProtection="1">
      <alignment horizontal="center" vertical="center"/>
    </xf>
    <xf numFmtId="49" fontId="21" fillId="5" borderId="18" xfId="0" applyNumberFormat="1" applyFont="1" applyFill="1" applyBorder="1" applyAlignment="1" applyProtection="1">
      <alignment horizontal="center" vertical="center"/>
    </xf>
    <xf numFmtId="49" fontId="21" fillId="5" borderId="38" xfId="0" applyNumberFormat="1" applyFont="1" applyFill="1" applyBorder="1" applyAlignment="1" applyProtection="1">
      <alignment horizontal="center" vertical="center"/>
    </xf>
    <xf numFmtId="49" fontId="10" fillId="0" borderId="42" xfId="0" applyNumberFormat="1" applyFont="1" applyBorder="1" applyAlignment="1" applyProtection="1">
      <alignment horizontal="center" vertical="center"/>
    </xf>
    <xf numFmtId="49" fontId="10" fillId="0" borderId="18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0" fillId="0" borderId="16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9" xfId="0" applyNumberFormat="1" applyFont="1" applyBorder="1" applyAlignment="1" applyProtection="1">
      <alignment horizontal="center" vertical="center"/>
    </xf>
    <xf numFmtId="49" fontId="10" fillId="0" borderId="43" xfId="0" applyNumberFormat="1" applyFont="1" applyBorder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1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49" fontId="30" fillId="0" borderId="44" xfId="0" applyNumberFormat="1" applyFont="1" applyBorder="1" applyAlignment="1" applyProtection="1">
      <alignment horizontal="center" vertical="center" wrapText="1"/>
    </xf>
    <xf numFmtId="0" fontId="28" fillId="0" borderId="45" xfId="0" applyFont="1" applyBorder="1" applyAlignment="1" applyProtection="1">
      <alignment horizontal="center" vertical="center" wrapText="1"/>
    </xf>
    <xf numFmtId="0" fontId="28" fillId="0" borderId="39" xfId="0" applyFont="1" applyBorder="1" applyAlignment="1" applyProtection="1">
      <alignment horizontal="center" vertical="center" wrapText="1"/>
    </xf>
    <xf numFmtId="0" fontId="28" fillId="0" borderId="40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4" xfId="0" applyNumberFormat="1" applyFont="1" applyBorder="1" applyAlignment="1" applyProtection="1">
      <alignment horizontal="center" vertical="center" wrapText="1"/>
    </xf>
    <xf numFmtId="0" fontId="15" fillId="0" borderId="45" xfId="0" applyFont="1" applyBorder="1" applyAlignment="1" applyProtection="1">
      <alignment horizontal="center" vertical="center" wrapText="1"/>
    </xf>
    <xf numFmtId="0" fontId="15" fillId="0" borderId="39" xfId="0" applyFont="1" applyBorder="1" applyAlignment="1" applyProtection="1">
      <alignment horizontal="center" vertical="center" wrapText="1"/>
    </xf>
    <xf numFmtId="0" fontId="15" fillId="0" borderId="40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9" xfId="0" applyNumberFormat="1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20" fillId="0" borderId="31" xfId="0" applyNumberFormat="1" applyFont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center" vertical="center"/>
    </xf>
    <xf numFmtId="0" fontId="27" fillId="0" borderId="39" xfId="0" applyFont="1" applyBorder="1" applyAlignment="1" applyProtection="1">
      <alignment horizontal="center" vertical="center"/>
    </xf>
    <xf numFmtId="0" fontId="27" fillId="0" borderId="40" xfId="0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20" fillId="0" borderId="31" xfId="0" applyNumberFormat="1" applyFont="1" applyBorder="1" applyAlignment="1" applyProtection="1">
      <alignment horizontal="center" vertical="center" wrapText="1"/>
    </xf>
    <xf numFmtId="0" fontId="14" fillId="0" borderId="38" xfId="0" applyFont="1" applyBorder="1" applyAlignment="1" applyProtection="1">
      <alignment horizontal="center" vertical="center" wrapText="1"/>
    </xf>
    <xf numFmtId="0" fontId="14" fillId="0" borderId="39" xfId="0" applyFont="1" applyBorder="1" applyAlignment="1" applyProtection="1">
      <alignment horizontal="center" vertical="center" wrapText="1"/>
    </xf>
    <xf numFmtId="0" fontId="14" fillId="0" borderId="40" xfId="0" applyFont="1" applyBorder="1" applyAlignment="1" applyProtection="1">
      <alignment horizontal="center" vertical="center" wrapText="1"/>
    </xf>
    <xf numFmtId="49" fontId="27" fillId="0" borderId="6" xfId="0" applyNumberFormat="1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14" fontId="27" fillId="0" borderId="31" xfId="0" applyNumberFormat="1" applyFont="1" applyBorder="1" applyAlignment="1" applyProtection="1">
      <alignment horizontal="center" vertical="center"/>
    </xf>
    <xf numFmtId="14" fontId="27" fillId="0" borderId="38" xfId="0" applyNumberFormat="1" applyFont="1" applyBorder="1" applyAlignment="1" applyProtection="1">
      <alignment horizontal="center" vertical="center"/>
    </xf>
    <xf numFmtId="14" fontId="27" fillId="0" borderId="39" xfId="0" applyNumberFormat="1" applyFont="1" applyBorder="1" applyAlignment="1" applyProtection="1">
      <alignment horizontal="center" vertical="center"/>
    </xf>
    <xf numFmtId="14" fontId="27" fillId="0" borderId="40" xfId="0" applyNumberFormat="1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16" fillId="0" borderId="33" xfId="0" applyNumberFormat="1" applyFont="1" applyBorder="1" applyAlignment="1" applyProtection="1">
      <alignment horizontal="center" vertical="center"/>
    </xf>
    <xf numFmtId="49" fontId="16" fillId="0" borderId="34" xfId="0" applyNumberFormat="1" applyFont="1" applyBorder="1" applyAlignment="1" applyProtection="1">
      <alignment horizontal="center" vertical="center"/>
    </xf>
    <xf numFmtId="49" fontId="16" fillId="0" borderId="35" xfId="0" applyNumberFormat="1" applyFont="1" applyBorder="1" applyAlignment="1" applyProtection="1">
      <alignment horizontal="center" vertical="center"/>
    </xf>
    <xf numFmtId="49" fontId="18" fillId="0" borderId="36" xfId="0" applyNumberFormat="1" applyFont="1" applyBorder="1" applyAlignment="1" applyProtection="1">
      <alignment horizontal="left" vertical="center"/>
    </xf>
    <xf numFmtId="49" fontId="18" fillId="0" borderId="37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9" xfId="0" applyFont="1" applyBorder="1" applyAlignment="1" applyProtection="1">
      <alignment horizontal="left" vertical="center"/>
    </xf>
    <xf numFmtId="49" fontId="10" fillId="0" borderId="30" xfId="0" applyNumberFormat="1" applyFont="1" applyBorder="1" applyAlignment="1" applyProtection="1">
      <alignment horizontal="left" vertical="center"/>
    </xf>
    <xf numFmtId="49" fontId="10" fillId="0" borderId="17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9" fillId="0" borderId="30" xfId="0" applyNumberFormat="1" applyFont="1" applyBorder="1" applyAlignment="1" applyProtection="1">
      <alignment horizontal="left" vertical="center"/>
    </xf>
    <xf numFmtId="49" fontId="19" fillId="0" borderId="17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0" fontId="21" fillId="0" borderId="26" xfId="0" applyFont="1" applyBorder="1" applyAlignment="1" applyProtection="1">
      <alignment horizontal="left" vertical="center"/>
    </xf>
    <xf numFmtId="0" fontId="21" fillId="0" borderId="27" xfId="0" applyFont="1" applyBorder="1" applyAlignment="1" applyProtection="1">
      <alignment horizontal="left" vertical="center"/>
    </xf>
    <xf numFmtId="49" fontId="26" fillId="0" borderId="28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49" fontId="21" fillId="0" borderId="28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9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30" xfId="0" applyNumberFormat="1" applyFont="1" applyFill="1" applyBorder="1" applyAlignment="1" applyProtection="1">
      <alignment horizontal="left" vertical="center"/>
    </xf>
    <xf numFmtId="49" fontId="19" fillId="3" borderId="17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0" fontId="21" fillId="5" borderId="18" xfId="0" applyFont="1" applyFill="1" applyBorder="1" applyAlignment="1" applyProtection="1">
      <alignment horizontal="center" vertical="center"/>
    </xf>
    <xf numFmtId="0" fontId="21" fillId="5" borderId="32" xfId="0" applyFont="1" applyFill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21" fillId="0" borderId="41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31" fillId="0" borderId="0" xfId="0" applyFont="1" applyAlignment="1" applyProtection="1">
      <alignment vertical="top"/>
    </xf>
    <xf numFmtId="39" fontId="11" fillId="4" borderId="11" xfId="0" applyNumberFormat="1" applyFont="1" applyFill="1" applyBorder="1" applyAlignment="1" applyProtection="1">
      <alignment vertical="top"/>
    </xf>
    <xf numFmtId="4" fontId="11" fillId="0" borderId="21" xfId="0" applyNumberFormat="1" applyFont="1" applyBorder="1" applyAlignment="1" applyProtection="1">
      <alignment vertical="top"/>
    </xf>
    <xf numFmtId="4" fontId="11" fillId="4" borderId="47" xfId="0" applyNumberFormat="1" applyFont="1" applyFill="1" applyBorder="1" applyAlignment="1" applyProtection="1">
      <alignment vertical="top"/>
    </xf>
    <xf numFmtId="4" fontId="11" fillId="0" borderId="22" xfId="0" applyNumberFormat="1" applyFont="1" applyBorder="1" applyAlignment="1" applyProtection="1">
      <alignment vertical="top"/>
    </xf>
    <xf numFmtId="4" fontId="11" fillId="0" borderId="23" xfId="0" applyNumberFormat="1" applyFont="1" applyBorder="1" applyAlignment="1" applyProtection="1">
      <alignment horizontal="right" vertical="top"/>
    </xf>
    <xf numFmtId="4" fontId="11" fillId="0" borderId="5" xfId="0" applyNumberFormat="1" applyFont="1" applyBorder="1" applyAlignment="1" applyProtection="1">
      <alignment vertical="top"/>
    </xf>
    <xf numFmtId="4" fontId="11" fillId="0" borderId="6" xfId="0" applyNumberFormat="1" applyFont="1" applyBorder="1" applyAlignment="1" applyProtection="1">
      <alignment horizontal="right" vertical="top"/>
    </xf>
    <xf numFmtId="4" fontId="11" fillId="0" borderId="8" xfId="0" applyNumberFormat="1" applyFont="1" applyBorder="1" applyAlignment="1" applyProtection="1">
      <alignment vertical="top"/>
    </xf>
    <xf numFmtId="4" fontId="11" fillId="0" borderId="9" xfId="0" applyNumberFormat="1" applyFont="1" applyBorder="1" applyAlignment="1" applyProtection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21980</xdr:colOff>
      <xdr:row>27</xdr:row>
      <xdr:rowOff>117231</xdr:rowOff>
    </xdr:from>
    <xdr:to>
      <xdr:col>2</xdr:col>
      <xdr:colOff>1288805</xdr:colOff>
      <xdr:row>31</xdr:row>
      <xdr:rowOff>60081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6C70A97B-F9F5-4F58-9E37-C82D8CBFB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0" y="5348654"/>
          <a:ext cx="2702902" cy="675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opLeftCell="A8" zoomScale="130" zoomScaleNormal="130" workbookViewId="0">
      <selection activeCell="E6" sqref="E6:E7"/>
    </sheetView>
  </sheetViews>
  <sheetFormatPr defaultColWidth="13.33203125" defaultRowHeight="12.75" x14ac:dyDescent="0.15"/>
  <cols>
    <col min="1" max="1" width="13.33203125" style="27" customWidth="1"/>
    <col min="2" max="2" width="11.83203125" style="27" customWidth="1"/>
    <col min="3" max="3" width="25.33203125" style="27" customWidth="1"/>
    <col min="4" max="4" width="11.83203125" style="27" customWidth="1"/>
    <col min="5" max="5" width="17.5" style="27" customWidth="1"/>
    <col min="6" max="6" width="26.33203125" style="27" customWidth="1"/>
    <col min="7" max="7" width="13.33203125" style="27" customWidth="1"/>
    <col min="8" max="8" width="13.83203125" style="27" customWidth="1"/>
    <col min="9" max="9" width="26.1640625" style="27" customWidth="1"/>
    <col min="10" max="10" width="13.33203125" style="27"/>
    <col min="11" max="11" width="13.6640625" style="27" bestFit="1" customWidth="1"/>
    <col min="12" max="16384" width="13.33203125" style="27"/>
  </cols>
  <sheetData>
    <row r="1" spans="1:11" ht="28.7" customHeight="1" thickBot="1" x14ac:dyDescent="0.2">
      <c r="A1" s="116" t="s">
        <v>18</v>
      </c>
      <c r="B1" s="117"/>
      <c r="C1" s="117"/>
      <c r="D1" s="117"/>
      <c r="E1" s="117"/>
      <c r="F1" s="117"/>
      <c r="G1" s="117"/>
      <c r="H1" s="117"/>
      <c r="I1" s="117"/>
    </row>
    <row r="2" spans="1:11" ht="12.75" customHeight="1" x14ac:dyDescent="0.15">
      <c r="A2" s="118" t="s">
        <v>19</v>
      </c>
      <c r="B2" s="119"/>
      <c r="C2" s="122" t="s">
        <v>94</v>
      </c>
      <c r="D2" s="123"/>
      <c r="E2" s="126" t="s">
        <v>20</v>
      </c>
      <c r="F2" s="127" t="s">
        <v>73</v>
      </c>
      <c r="G2" s="128"/>
      <c r="H2" s="126" t="s">
        <v>21</v>
      </c>
      <c r="I2" s="133"/>
    </row>
    <row r="3" spans="1:11" x14ac:dyDescent="0.15">
      <c r="A3" s="120"/>
      <c r="B3" s="121"/>
      <c r="C3" s="124"/>
      <c r="D3" s="125"/>
      <c r="E3" s="121"/>
      <c r="F3" s="129"/>
      <c r="G3" s="130"/>
      <c r="H3" s="121"/>
      <c r="I3" s="132"/>
    </row>
    <row r="4" spans="1:11" ht="12.75" customHeight="1" x14ac:dyDescent="0.15">
      <c r="A4" s="134" t="s">
        <v>22</v>
      </c>
      <c r="B4" s="121"/>
      <c r="C4" s="135" t="s">
        <v>78</v>
      </c>
      <c r="D4" s="136"/>
      <c r="E4" s="139" t="s">
        <v>23</v>
      </c>
      <c r="F4" s="139"/>
      <c r="G4" s="121"/>
      <c r="H4" s="139" t="s">
        <v>21</v>
      </c>
      <c r="I4" s="140"/>
    </row>
    <row r="5" spans="1:11" ht="12.75" customHeight="1" x14ac:dyDescent="0.15">
      <c r="A5" s="120"/>
      <c r="B5" s="121"/>
      <c r="C5" s="137"/>
      <c r="D5" s="138"/>
      <c r="E5" s="121"/>
      <c r="F5" s="121"/>
      <c r="G5" s="121"/>
      <c r="H5" s="121"/>
      <c r="I5" s="141"/>
    </row>
    <row r="6" spans="1:11" ht="13.15" customHeight="1" x14ac:dyDescent="0.15">
      <c r="A6" s="134" t="s">
        <v>24</v>
      </c>
      <c r="B6" s="121"/>
      <c r="C6" s="142" t="s">
        <v>93</v>
      </c>
      <c r="D6" s="143"/>
      <c r="E6" s="139" t="s">
        <v>25</v>
      </c>
      <c r="F6" s="146"/>
      <c r="G6" s="147"/>
      <c r="H6" s="139" t="s">
        <v>21</v>
      </c>
      <c r="I6" s="131"/>
    </row>
    <row r="7" spans="1:11" x14ac:dyDescent="0.15">
      <c r="A7" s="120"/>
      <c r="B7" s="121"/>
      <c r="C7" s="144"/>
      <c r="D7" s="145"/>
      <c r="E7" s="121"/>
      <c r="F7" s="147"/>
      <c r="G7" s="147"/>
      <c r="H7" s="121"/>
      <c r="I7" s="132"/>
    </row>
    <row r="8" spans="1:11" x14ac:dyDescent="0.15">
      <c r="A8" s="134" t="s">
        <v>74</v>
      </c>
      <c r="B8" s="121"/>
      <c r="C8" s="149"/>
      <c r="D8" s="150"/>
      <c r="E8" s="139" t="s">
        <v>75</v>
      </c>
      <c r="F8" s="153" t="s">
        <v>91</v>
      </c>
      <c r="G8" s="153"/>
      <c r="H8" s="154" t="s">
        <v>76</v>
      </c>
      <c r="I8" s="156"/>
    </row>
    <row r="9" spans="1:11" x14ac:dyDescent="0.15">
      <c r="A9" s="120"/>
      <c r="B9" s="121"/>
      <c r="C9" s="151"/>
      <c r="D9" s="152"/>
      <c r="E9" s="121"/>
      <c r="F9" s="153"/>
      <c r="G9" s="153"/>
      <c r="H9" s="155"/>
      <c r="I9" s="157"/>
    </row>
    <row r="10" spans="1:11" x14ac:dyDescent="0.15">
      <c r="A10" s="134" t="s">
        <v>77</v>
      </c>
      <c r="B10" s="121"/>
      <c r="C10" s="146"/>
      <c r="D10" s="147"/>
      <c r="E10" s="139" t="s">
        <v>26</v>
      </c>
      <c r="F10" s="153" t="s">
        <v>91</v>
      </c>
      <c r="G10" s="153"/>
      <c r="H10" s="139" t="s">
        <v>27</v>
      </c>
      <c r="I10" s="148">
        <v>45628</v>
      </c>
    </row>
    <row r="11" spans="1:11" x14ac:dyDescent="0.15">
      <c r="A11" s="120"/>
      <c r="B11" s="121"/>
      <c r="C11" s="147"/>
      <c r="D11" s="147"/>
      <c r="E11" s="121"/>
      <c r="F11" s="153"/>
      <c r="G11" s="153"/>
      <c r="H11" s="121"/>
      <c r="I11" s="141"/>
    </row>
    <row r="12" spans="1:11" ht="23.45" customHeight="1" thickBot="1" x14ac:dyDescent="0.2">
      <c r="A12" s="158" t="s">
        <v>28</v>
      </c>
      <c r="B12" s="159"/>
      <c r="C12" s="159"/>
      <c r="D12" s="159"/>
      <c r="E12" s="159"/>
      <c r="F12" s="159"/>
      <c r="G12" s="159"/>
      <c r="H12" s="159"/>
      <c r="I12" s="160"/>
    </row>
    <row r="13" spans="1:11" ht="26.45" customHeight="1" x14ac:dyDescent="0.15">
      <c r="A13" s="28" t="s">
        <v>29</v>
      </c>
      <c r="B13" s="161" t="s">
        <v>30</v>
      </c>
      <c r="C13" s="162"/>
      <c r="D13" s="29" t="s">
        <v>31</v>
      </c>
      <c r="E13" s="163" t="s">
        <v>32</v>
      </c>
      <c r="F13" s="164"/>
      <c r="G13" s="29" t="s">
        <v>33</v>
      </c>
      <c r="H13" s="163" t="s">
        <v>34</v>
      </c>
      <c r="I13" s="165"/>
    </row>
    <row r="14" spans="1:11" ht="15.2" customHeight="1" x14ac:dyDescent="0.15">
      <c r="A14" s="30" t="s">
        <v>35</v>
      </c>
      <c r="B14" s="31" t="s">
        <v>36</v>
      </c>
      <c r="C14" s="32">
        <f>SUM(rozpočet!F27)</f>
        <v>0</v>
      </c>
      <c r="D14" s="166" t="s">
        <v>37</v>
      </c>
      <c r="E14" s="167"/>
      <c r="F14" s="32">
        <v>0</v>
      </c>
      <c r="G14" s="168" t="s">
        <v>38</v>
      </c>
      <c r="H14" s="169"/>
      <c r="I14" s="33">
        <v>0</v>
      </c>
    </row>
    <row r="15" spans="1:11" ht="15.2" customHeight="1" x14ac:dyDescent="0.15">
      <c r="A15" s="30"/>
      <c r="B15" s="31" t="s">
        <v>39</v>
      </c>
      <c r="C15" s="32">
        <v>0</v>
      </c>
      <c r="D15" s="166" t="s">
        <v>40</v>
      </c>
      <c r="E15" s="167"/>
      <c r="F15" s="32">
        <v>0</v>
      </c>
      <c r="G15" s="168" t="s">
        <v>41</v>
      </c>
      <c r="H15" s="169"/>
      <c r="I15" s="33">
        <v>0</v>
      </c>
      <c r="K15" s="34"/>
    </row>
    <row r="16" spans="1:11" ht="15.2" customHeight="1" x14ac:dyDescent="0.15">
      <c r="A16" s="30" t="s">
        <v>42</v>
      </c>
      <c r="B16" s="31" t="s">
        <v>36</v>
      </c>
      <c r="C16" s="32">
        <v>0</v>
      </c>
      <c r="D16" s="166" t="s">
        <v>43</v>
      </c>
      <c r="E16" s="167"/>
      <c r="F16" s="32">
        <v>0</v>
      </c>
      <c r="G16" s="168" t="s">
        <v>44</v>
      </c>
      <c r="H16" s="169"/>
      <c r="I16" s="33">
        <v>0</v>
      </c>
    </row>
    <row r="17" spans="1:9" ht="15.2" customHeight="1" x14ac:dyDescent="0.15">
      <c r="A17" s="30"/>
      <c r="B17" s="31" t="s">
        <v>39</v>
      </c>
      <c r="C17" s="32">
        <v>0</v>
      </c>
      <c r="D17" s="166"/>
      <c r="E17" s="167"/>
      <c r="F17" s="35"/>
      <c r="G17" s="168" t="s">
        <v>45</v>
      </c>
      <c r="H17" s="169"/>
      <c r="I17" s="33">
        <v>0</v>
      </c>
    </row>
    <row r="18" spans="1:9" ht="15.2" customHeight="1" x14ac:dyDescent="0.15">
      <c r="A18" s="30" t="s">
        <v>46</v>
      </c>
      <c r="B18" s="31" t="s">
        <v>36</v>
      </c>
      <c r="C18" s="32">
        <v>0</v>
      </c>
      <c r="D18" s="166"/>
      <c r="E18" s="167"/>
      <c r="F18" s="35"/>
      <c r="G18" s="168" t="s">
        <v>47</v>
      </c>
      <c r="H18" s="169"/>
      <c r="I18" s="33">
        <v>0</v>
      </c>
    </row>
    <row r="19" spans="1:9" ht="15.2" customHeight="1" x14ac:dyDescent="0.15">
      <c r="A19" s="30"/>
      <c r="B19" s="31" t="s">
        <v>39</v>
      </c>
      <c r="C19" s="32">
        <v>0</v>
      </c>
      <c r="D19" s="166"/>
      <c r="E19" s="167"/>
      <c r="F19" s="35"/>
      <c r="G19" s="168" t="s">
        <v>48</v>
      </c>
      <c r="H19" s="169"/>
      <c r="I19" s="33">
        <v>0</v>
      </c>
    </row>
    <row r="20" spans="1:9" ht="15.2" customHeight="1" x14ac:dyDescent="0.15">
      <c r="A20" s="170" t="s">
        <v>49</v>
      </c>
      <c r="B20" s="171"/>
      <c r="C20" s="32">
        <v>0</v>
      </c>
      <c r="D20" s="166"/>
      <c r="E20" s="167"/>
      <c r="F20" s="35"/>
      <c r="G20" s="168"/>
      <c r="H20" s="169"/>
      <c r="I20" s="36"/>
    </row>
    <row r="21" spans="1:9" ht="15.2" customHeight="1" x14ac:dyDescent="0.15">
      <c r="A21" s="170" t="s">
        <v>50</v>
      </c>
      <c r="B21" s="171"/>
      <c r="C21" s="32">
        <v>0</v>
      </c>
      <c r="D21" s="166"/>
      <c r="E21" s="167"/>
      <c r="F21" s="35"/>
      <c r="G21" s="168"/>
      <c r="H21" s="169"/>
      <c r="I21" s="36"/>
    </row>
    <row r="22" spans="1:9" ht="16.7" customHeight="1" x14ac:dyDescent="0.15">
      <c r="A22" s="170" t="s">
        <v>51</v>
      </c>
      <c r="B22" s="171"/>
      <c r="C22" s="32">
        <f>SUM(C14:C21)</f>
        <v>0</v>
      </c>
      <c r="D22" s="172" t="s">
        <v>52</v>
      </c>
      <c r="E22" s="173"/>
      <c r="F22" s="32">
        <f>SUM(F14:F21)</f>
        <v>0</v>
      </c>
      <c r="G22" s="174" t="s">
        <v>53</v>
      </c>
      <c r="H22" s="171"/>
      <c r="I22" s="33">
        <f>SUM(I14:I21)</f>
        <v>0</v>
      </c>
    </row>
    <row r="23" spans="1:9" x14ac:dyDescent="0.15">
      <c r="A23" s="37"/>
      <c r="B23" s="38"/>
      <c r="C23" s="38"/>
      <c r="D23" s="38"/>
      <c r="E23" s="38"/>
      <c r="F23" s="38"/>
      <c r="G23" s="38"/>
      <c r="H23" s="38"/>
      <c r="I23" s="39"/>
    </row>
    <row r="24" spans="1:9" ht="15.2" customHeight="1" x14ac:dyDescent="0.15">
      <c r="A24" s="184" t="s">
        <v>54</v>
      </c>
      <c r="B24" s="185"/>
      <c r="C24" s="40">
        <v>0</v>
      </c>
      <c r="I24" s="41"/>
    </row>
    <row r="25" spans="1:9" ht="15.2" customHeight="1" x14ac:dyDescent="0.15">
      <c r="A25" s="184" t="s">
        <v>55</v>
      </c>
      <c r="B25" s="185"/>
      <c r="C25" s="40">
        <v>0</v>
      </c>
      <c r="D25" s="186" t="s">
        <v>56</v>
      </c>
      <c r="E25" s="187"/>
      <c r="F25" s="40">
        <f>ROUND(C25*(14/100),2)</f>
        <v>0</v>
      </c>
      <c r="G25" s="188" t="s">
        <v>13</v>
      </c>
      <c r="H25" s="185"/>
      <c r="I25" s="42">
        <f>SUM(C24:C26)</f>
        <v>0</v>
      </c>
    </row>
    <row r="26" spans="1:9" ht="15.2" customHeight="1" x14ac:dyDescent="0.15">
      <c r="A26" s="184" t="s">
        <v>57</v>
      </c>
      <c r="B26" s="185"/>
      <c r="C26" s="40">
        <f>C22+F22+I22</f>
        <v>0</v>
      </c>
      <c r="D26" s="186" t="s">
        <v>6</v>
      </c>
      <c r="E26" s="187"/>
      <c r="F26" s="40">
        <f>ROUND(C26*(21/100),2)</f>
        <v>0</v>
      </c>
      <c r="G26" s="188" t="s">
        <v>58</v>
      </c>
      <c r="H26" s="185"/>
      <c r="I26" s="42">
        <f>SUM(F25:F26)+I25</f>
        <v>0</v>
      </c>
    </row>
    <row r="27" spans="1:9" x14ac:dyDescent="0.15">
      <c r="A27" s="43"/>
      <c r="I27" s="41"/>
    </row>
    <row r="28" spans="1:9" ht="14.45" customHeight="1" x14ac:dyDescent="0.15">
      <c r="A28" s="107"/>
      <c r="B28" s="108"/>
      <c r="C28" s="109"/>
      <c r="D28" s="104"/>
      <c r="E28" s="105"/>
      <c r="F28" s="106"/>
      <c r="G28" s="104" t="s">
        <v>59</v>
      </c>
      <c r="H28" s="189"/>
      <c r="I28" s="190"/>
    </row>
    <row r="29" spans="1:9" ht="14.45" customHeight="1" x14ac:dyDescent="0.15">
      <c r="A29" s="110"/>
      <c r="B29" s="111"/>
      <c r="C29" s="112"/>
      <c r="D29" s="181"/>
      <c r="E29" s="182"/>
      <c r="F29" s="183"/>
      <c r="G29" s="181"/>
      <c r="H29" s="179"/>
      <c r="I29" s="180"/>
    </row>
    <row r="30" spans="1:9" ht="14.45" customHeight="1" x14ac:dyDescent="0.15">
      <c r="A30" s="110"/>
      <c r="B30" s="111"/>
      <c r="C30" s="112"/>
      <c r="D30" s="181"/>
      <c r="E30" s="182"/>
      <c r="F30" s="183"/>
      <c r="G30" s="178"/>
      <c r="H30" s="179"/>
      <c r="I30" s="180"/>
    </row>
    <row r="31" spans="1:9" ht="14.45" customHeight="1" x14ac:dyDescent="0.15">
      <c r="A31" s="110"/>
      <c r="B31" s="111"/>
      <c r="C31" s="112"/>
      <c r="D31" s="181"/>
      <c r="E31" s="182"/>
      <c r="F31" s="183"/>
      <c r="G31" s="181"/>
      <c r="H31" s="179"/>
      <c r="I31" s="180"/>
    </row>
    <row r="32" spans="1:9" ht="14.45" customHeight="1" thickBot="1" x14ac:dyDescent="0.2">
      <c r="A32" s="113"/>
      <c r="B32" s="114"/>
      <c r="C32" s="115"/>
      <c r="D32" s="175"/>
      <c r="E32" s="191"/>
      <c r="F32" s="192"/>
      <c r="G32" s="175"/>
      <c r="H32" s="176"/>
      <c r="I32" s="177"/>
    </row>
    <row r="34" spans="1:5" x14ac:dyDescent="0.15">
      <c r="B34" s="73"/>
      <c r="C34" s="73"/>
      <c r="D34" s="73"/>
      <c r="E34" s="73"/>
    </row>
    <row r="35" spans="1:5" x14ac:dyDescent="0.15">
      <c r="A35" s="74"/>
      <c r="B35" s="73"/>
      <c r="C35" s="73"/>
      <c r="D35" s="73"/>
      <c r="E35" s="73"/>
    </row>
    <row r="36" spans="1:5" x14ac:dyDescent="0.15">
      <c r="A36" s="75"/>
      <c r="B36" s="74"/>
      <c r="C36" s="74"/>
      <c r="D36" s="74"/>
      <c r="E36" s="74"/>
    </row>
    <row r="37" spans="1:5" x14ac:dyDescent="0.15">
      <c r="A37" s="75"/>
      <c r="B37" s="74"/>
      <c r="C37" s="74"/>
      <c r="D37" s="74"/>
      <c r="E37" s="74"/>
    </row>
    <row r="38" spans="1:5" x14ac:dyDescent="0.15">
      <c r="A38" s="75"/>
      <c r="B38" s="74"/>
      <c r="C38" s="74"/>
      <c r="D38" s="74"/>
      <c r="E38" s="74"/>
    </row>
    <row r="39" spans="1:5" x14ac:dyDescent="0.15">
      <c r="A39" s="75"/>
      <c r="B39" s="74"/>
      <c r="C39" s="74"/>
      <c r="D39" s="74"/>
      <c r="E39" s="74"/>
    </row>
    <row r="40" spans="1:5" x14ac:dyDescent="0.15">
      <c r="A40" s="75"/>
      <c r="B40" s="74"/>
      <c r="C40" s="74"/>
      <c r="D40" s="74"/>
      <c r="E40" s="74"/>
    </row>
    <row r="41" spans="1:5" x14ac:dyDescent="0.15">
      <c r="B41" s="73"/>
      <c r="C41" s="73"/>
      <c r="D41" s="73"/>
      <c r="E41" s="73"/>
    </row>
  </sheetData>
  <mergeCells count="74"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6:B7"/>
    <mergeCell ref="C6:D7"/>
    <mergeCell ref="E6:E7"/>
    <mergeCell ref="F6:G7"/>
    <mergeCell ref="H6:H7"/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5"/>
  <sheetViews>
    <sheetView showGridLines="0" tabSelected="1" topLeftCell="A6" zoomScale="120" zoomScaleNormal="120" workbookViewId="0">
      <selection activeCell="E12" sqref="E12:E26"/>
    </sheetView>
  </sheetViews>
  <sheetFormatPr defaultColWidth="10.5" defaultRowHeight="12" customHeight="1" x14ac:dyDescent="0.15"/>
  <cols>
    <col min="1" max="1" width="16.33203125" style="2" customWidth="1"/>
    <col min="2" max="2" width="110" style="3" customWidth="1"/>
    <col min="3" max="3" width="10.1640625" style="3" customWidth="1"/>
    <col min="4" max="4" width="18.6640625" style="3" customWidth="1"/>
    <col min="5" max="5" width="17.1640625" style="4" customWidth="1"/>
    <col min="6" max="6" width="18.83203125" style="5" customWidth="1"/>
    <col min="7" max="7" width="14.33203125" style="54" hidden="1" customWidth="1"/>
    <col min="8" max="8" width="10.5" style="49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193" t="s">
        <v>5</v>
      </c>
      <c r="B1" s="193"/>
      <c r="C1" s="193"/>
      <c r="D1" s="193"/>
      <c r="E1" s="193"/>
      <c r="F1" s="193"/>
      <c r="G1" s="1"/>
    </row>
    <row r="2" spans="1:10" ht="12.75" customHeight="1" x14ac:dyDescent="0.2">
      <c r="A2" s="6" t="s">
        <v>95</v>
      </c>
      <c r="B2" s="6"/>
      <c r="C2" s="18" t="s">
        <v>5</v>
      </c>
      <c r="D2" s="6"/>
      <c r="E2" s="6"/>
      <c r="F2" s="6"/>
      <c r="G2" s="50"/>
    </row>
    <row r="3" spans="1:10" ht="12.75" customHeight="1" x14ac:dyDescent="0.2">
      <c r="A3" s="6" t="s">
        <v>96</v>
      </c>
      <c r="B3" s="6"/>
      <c r="C3" s="6"/>
      <c r="D3" s="6"/>
      <c r="E3" s="13"/>
      <c r="F3" s="6"/>
      <c r="G3" s="50"/>
    </row>
    <row r="4" spans="1:10" ht="13.15" customHeight="1" x14ac:dyDescent="0.2">
      <c r="A4" s="7"/>
      <c r="B4" s="6"/>
      <c r="C4" s="7"/>
      <c r="D4" s="6"/>
      <c r="E4" s="6"/>
      <c r="F4" s="6"/>
      <c r="G4" s="50"/>
    </row>
    <row r="5" spans="1:10" ht="1.5" customHeight="1" x14ac:dyDescent="0.15">
      <c r="A5" s="8"/>
      <c r="B5" s="9"/>
      <c r="C5" s="10"/>
      <c r="D5" s="9"/>
      <c r="E5" s="11"/>
      <c r="F5" s="12"/>
      <c r="G5" s="51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52"/>
    </row>
    <row r="7" spans="1:10" ht="12.75" customHeight="1" x14ac:dyDescent="0.2">
      <c r="A7" s="13" t="s">
        <v>1</v>
      </c>
      <c r="B7" s="13"/>
      <c r="C7" s="16"/>
      <c r="D7" s="13" t="s">
        <v>92</v>
      </c>
      <c r="E7" s="13"/>
      <c r="F7" s="47" t="s">
        <v>5</v>
      </c>
      <c r="G7" s="52" t="s">
        <v>60</v>
      </c>
    </row>
    <row r="8" spans="1:10" ht="12.75" customHeight="1" x14ac:dyDescent="0.2">
      <c r="A8" s="13" t="s">
        <v>89</v>
      </c>
      <c r="B8" s="14"/>
      <c r="C8" s="17"/>
      <c r="D8" s="103" t="s">
        <v>97</v>
      </c>
      <c r="E8" s="76" t="s">
        <v>5</v>
      </c>
      <c r="F8" s="48" t="s">
        <v>5</v>
      </c>
      <c r="G8" s="5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53"/>
    </row>
    <row r="10" spans="1:10" ht="24" customHeight="1" thickBot="1" x14ac:dyDescent="0.2"/>
    <row r="11" spans="1:10" s="19" customFormat="1" ht="52.5" customHeight="1" thickBot="1" x14ac:dyDescent="0.2">
      <c r="A11" s="72" t="s">
        <v>72</v>
      </c>
      <c r="B11" s="20" t="s">
        <v>7</v>
      </c>
      <c r="C11" s="21" t="s">
        <v>0</v>
      </c>
      <c r="D11" s="20" t="s">
        <v>8</v>
      </c>
      <c r="E11" s="20" t="s">
        <v>9</v>
      </c>
      <c r="F11" s="22" t="s">
        <v>10</v>
      </c>
      <c r="G11" s="55" t="s">
        <v>69</v>
      </c>
      <c r="H11" s="56" t="s">
        <v>70</v>
      </c>
      <c r="I11" s="45"/>
      <c r="J11" s="45" t="s">
        <v>62</v>
      </c>
    </row>
    <row r="12" spans="1:10" s="19" customFormat="1" ht="15" x14ac:dyDescent="0.15">
      <c r="A12" s="77" t="s">
        <v>11</v>
      </c>
      <c r="B12" s="78" t="s">
        <v>16</v>
      </c>
      <c r="C12" s="79" t="s">
        <v>12</v>
      </c>
      <c r="D12" s="91">
        <v>1</v>
      </c>
      <c r="E12" s="92"/>
      <c r="F12" s="71">
        <f t="shared" ref="F12:F26" si="0">E12*D12</f>
        <v>0</v>
      </c>
      <c r="G12" s="57"/>
      <c r="H12" s="58"/>
      <c r="I12" s="59"/>
      <c r="J12" s="45"/>
    </row>
    <row r="13" spans="1:10" s="19" customFormat="1" ht="15" x14ac:dyDescent="0.15">
      <c r="A13" s="80">
        <v>113728</v>
      </c>
      <c r="B13" s="81" t="s">
        <v>68</v>
      </c>
      <c r="C13" s="82" t="s">
        <v>63</v>
      </c>
      <c r="D13" s="93">
        <v>2.25</v>
      </c>
      <c r="E13" s="94"/>
      <c r="F13" s="24">
        <f t="shared" si="0"/>
        <v>0</v>
      </c>
      <c r="G13" s="60" t="s">
        <v>5</v>
      </c>
      <c r="H13" s="61" t="s">
        <v>5</v>
      </c>
      <c r="I13" s="62"/>
      <c r="J13" s="46"/>
    </row>
    <row r="14" spans="1:10" s="19" customFormat="1" ht="15" x14ac:dyDescent="0.15">
      <c r="A14" s="80">
        <v>919111</v>
      </c>
      <c r="B14" s="81" t="s">
        <v>67</v>
      </c>
      <c r="C14" s="82" t="s">
        <v>17</v>
      </c>
      <c r="D14" s="93">
        <v>23.8</v>
      </c>
      <c r="E14" s="94"/>
      <c r="F14" s="24">
        <f t="shared" si="0"/>
        <v>0</v>
      </c>
      <c r="G14" s="60"/>
      <c r="H14" s="63"/>
      <c r="I14" s="62"/>
      <c r="J14" s="46" t="s">
        <v>5</v>
      </c>
    </row>
    <row r="15" spans="1:10" s="19" customFormat="1" ht="15" x14ac:dyDescent="0.15">
      <c r="A15" s="80">
        <v>93818</v>
      </c>
      <c r="B15" s="81" t="s">
        <v>66</v>
      </c>
      <c r="C15" s="82" t="s">
        <v>2</v>
      </c>
      <c r="D15" s="96">
        <v>7470</v>
      </c>
      <c r="E15" s="94"/>
      <c r="F15" s="24">
        <f t="shared" si="0"/>
        <v>0</v>
      </c>
      <c r="G15" s="60"/>
      <c r="H15" s="63"/>
      <c r="I15" s="62"/>
      <c r="J15" s="46" t="s">
        <v>5</v>
      </c>
    </row>
    <row r="16" spans="1:10" s="19" customFormat="1" ht="15" x14ac:dyDescent="0.15">
      <c r="A16" s="80" t="s">
        <v>71</v>
      </c>
      <c r="B16" s="81" t="s">
        <v>79</v>
      </c>
      <c r="C16" s="82" t="s">
        <v>63</v>
      </c>
      <c r="D16" s="96">
        <v>186.75</v>
      </c>
      <c r="E16" s="94"/>
      <c r="F16" s="24">
        <f t="shared" si="0"/>
        <v>0</v>
      </c>
      <c r="G16" s="60"/>
      <c r="H16" s="63"/>
      <c r="I16" s="62"/>
      <c r="J16" s="46"/>
    </row>
    <row r="17" spans="1:11" s="19" customFormat="1" ht="15" x14ac:dyDescent="0.15">
      <c r="A17" s="80">
        <v>572223</v>
      </c>
      <c r="B17" s="81" t="s">
        <v>65</v>
      </c>
      <c r="C17" s="82" t="s">
        <v>2</v>
      </c>
      <c r="D17" s="96">
        <v>7470</v>
      </c>
      <c r="E17" s="94"/>
      <c r="F17" s="24">
        <f t="shared" si="0"/>
        <v>0</v>
      </c>
      <c r="G17" s="60"/>
      <c r="H17" s="63"/>
      <c r="I17" s="62"/>
      <c r="J17" s="46"/>
    </row>
    <row r="18" spans="1:11" s="44" customFormat="1" ht="15" x14ac:dyDescent="0.15">
      <c r="A18" s="83" t="s">
        <v>64</v>
      </c>
      <c r="B18" s="84" t="s">
        <v>90</v>
      </c>
      <c r="C18" s="82" t="s">
        <v>2</v>
      </c>
      <c r="D18" s="97">
        <v>3735</v>
      </c>
      <c r="E18" s="98"/>
      <c r="F18" s="99">
        <f t="shared" si="0"/>
        <v>0</v>
      </c>
      <c r="G18" s="60"/>
      <c r="H18" s="63"/>
      <c r="I18" s="62"/>
      <c r="J18" s="46"/>
    </row>
    <row r="19" spans="1:11" s="19" customFormat="1" ht="15" x14ac:dyDescent="0.15">
      <c r="A19" s="80">
        <v>113761</v>
      </c>
      <c r="B19" s="81" t="s">
        <v>80</v>
      </c>
      <c r="C19" s="82" t="s">
        <v>4</v>
      </c>
      <c r="D19" s="93">
        <v>23.8</v>
      </c>
      <c r="E19" s="94"/>
      <c r="F19" s="24">
        <f t="shared" si="0"/>
        <v>0</v>
      </c>
      <c r="G19" s="60"/>
      <c r="H19" s="63"/>
      <c r="I19" s="62"/>
      <c r="J19" s="46" t="s">
        <v>5</v>
      </c>
    </row>
    <row r="20" spans="1:11" s="19" customFormat="1" ht="15" x14ac:dyDescent="0.15">
      <c r="A20" s="80">
        <v>931311</v>
      </c>
      <c r="B20" s="81" t="s">
        <v>81</v>
      </c>
      <c r="C20" s="82" t="s">
        <v>4</v>
      </c>
      <c r="D20" s="93">
        <v>23.8</v>
      </c>
      <c r="E20" s="94"/>
      <c r="F20" s="24">
        <f t="shared" si="0"/>
        <v>0</v>
      </c>
      <c r="G20" s="60"/>
      <c r="H20" s="63"/>
      <c r="I20" s="62"/>
      <c r="J20" s="46" t="s">
        <v>5</v>
      </c>
    </row>
    <row r="21" spans="1:11" s="19" customFormat="1" ht="15" x14ac:dyDescent="0.15">
      <c r="A21" s="80">
        <v>12922</v>
      </c>
      <c r="B21" s="81" t="s">
        <v>82</v>
      </c>
      <c r="C21" s="82" t="s">
        <v>2</v>
      </c>
      <c r="D21" s="93">
        <v>830</v>
      </c>
      <c r="E21" s="95"/>
      <c r="F21" s="24">
        <f t="shared" si="0"/>
        <v>0</v>
      </c>
      <c r="G21" s="60">
        <v>0.126</v>
      </c>
      <c r="H21" s="61">
        <f>D21*G21</f>
        <v>104.58</v>
      </c>
      <c r="I21" s="62"/>
      <c r="J21" s="46"/>
    </row>
    <row r="22" spans="1:11" s="19" customFormat="1" ht="15" x14ac:dyDescent="0.15">
      <c r="A22" s="80">
        <v>56962</v>
      </c>
      <c r="B22" s="81" t="s">
        <v>83</v>
      </c>
      <c r="C22" s="82" t="s">
        <v>2</v>
      </c>
      <c r="D22" s="93">
        <v>830</v>
      </c>
      <c r="E22" s="95"/>
      <c r="F22" s="24">
        <f t="shared" si="0"/>
        <v>0</v>
      </c>
      <c r="G22" s="60"/>
      <c r="H22" s="63"/>
      <c r="I22" s="62"/>
      <c r="J22" s="46"/>
      <c r="K22" s="194"/>
    </row>
    <row r="23" spans="1:11" s="19" customFormat="1" ht="15" x14ac:dyDescent="0.15">
      <c r="A23" s="80">
        <v>12932</v>
      </c>
      <c r="B23" s="81" t="s">
        <v>84</v>
      </c>
      <c r="C23" s="82" t="s">
        <v>4</v>
      </c>
      <c r="D23" s="93">
        <v>153</v>
      </c>
      <c r="E23" s="95"/>
      <c r="F23" s="24">
        <f t="shared" si="0"/>
        <v>0</v>
      </c>
      <c r="G23" s="60">
        <v>0.63</v>
      </c>
      <c r="H23" s="64">
        <f>D23*G23</f>
        <v>96.39</v>
      </c>
      <c r="I23" s="62"/>
      <c r="J23" s="46"/>
      <c r="K23" s="194"/>
    </row>
    <row r="24" spans="1:11" s="19" customFormat="1" ht="15" customHeight="1" x14ac:dyDescent="0.15">
      <c r="A24" s="85" t="s">
        <v>87</v>
      </c>
      <c r="B24" s="81" t="s">
        <v>88</v>
      </c>
      <c r="C24" s="82" t="s">
        <v>3</v>
      </c>
      <c r="D24" s="93">
        <v>223.3</v>
      </c>
      <c r="E24" s="95"/>
      <c r="F24" s="24">
        <f t="shared" si="0"/>
        <v>0</v>
      </c>
      <c r="G24" s="60"/>
      <c r="H24" s="63"/>
      <c r="I24" s="62"/>
      <c r="J24" s="46"/>
    </row>
    <row r="25" spans="1:11" s="19" customFormat="1" ht="15" x14ac:dyDescent="0.15">
      <c r="A25" s="86">
        <v>915111</v>
      </c>
      <c r="B25" s="87" t="s">
        <v>85</v>
      </c>
      <c r="C25" s="88" t="s">
        <v>2</v>
      </c>
      <c r="D25" s="100">
        <v>207.5</v>
      </c>
      <c r="E25" s="195"/>
      <c r="F25" s="196">
        <f t="shared" si="0"/>
        <v>0</v>
      </c>
      <c r="G25" s="57"/>
      <c r="H25" s="58"/>
      <c r="I25" s="59"/>
      <c r="J25" s="45"/>
    </row>
    <row r="26" spans="1:11" s="19" customFormat="1" ht="15.75" thickBot="1" x14ac:dyDescent="0.2">
      <c r="A26" s="89">
        <v>915211</v>
      </c>
      <c r="B26" s="90" t="s">
        <v>86</v>
      </c>
      <c r="C26" s="101" t="s">
        <v>2</v>
      </c>
      <c r="D26" s="102">
        <v>207.5</v>
      </c>
      <c r="E26" s="197"/>
      <c r="F26" s="26">
        <f t="shared" si="0"/>
        <v>0</v>
      </c>
      <c r="G26" s="67"/>
      <c r="H26" s="67"/>
      <c r="I26" s="68"/>
      <c r="J26" s="69" t="s">
        <v>5</v>
      </c>
    </row>
    <row r="27" spans="1:11" s="19" customFormat="1" ht="15" x14ac:dyDescent="0.15">
      <c r="A27" s="198"/>
      <c r="B27" s="70" t="s">
        <v>13</v>
      </c>
      <c r="C27" s="70"/>
      <c r="D27" s="70"/>
      <c r="E27" s="199" t="s">
        <v>5</v>
      </c>
      <c r="F27" s="71">
        <f>SUM(F12:F26)</f>
        <v>0</v>
      </c>
      <c r="G27" s="65"/>
      <c r="H27" s="65"/>
      <c r="I27" s="66"/>
    </row>
    <row r="28" spans="1:11" s="19" customFormat="1" ht="15" x14ac:dyDescent="0.15">
      <c r="A28" s="200"/>
      <c r="B28" s="23" t="s">
        <v>6</v>
      </c>
      <c r="C28" s="23"/>
      <c r="D28" s="23"/>
      <c r="E28" s="201" t="s">
        <v>5</v>
      </c>
      <c r="F28" s="24">
        <f>F27*0.21</f>
        <v>0</v>
      </c>
      <c r="G28" s="65"/>
      <c r="H28" s="65"/>
      <c r="I28" s="66"/>
    </row>
    <row r="29" spans="1:11" s="19" customFormat="1" ht="15.75" thickBot="1" x14ac:dyDescent="0.2">
      <c r="A29" s="202"/>
      <c r="B29" s="25" t="s">
        <v>14</v>
      </c>
      <c r="C29" s="25"/>
      <c r="D29" s="25"/>
      <c r="E29" s="203" t="s">
        <v>5</v>
      </c>
      <c r="F29" s="26">
        <f>F28+F27</f>
        <v>0</v>
      </c>
      <c r="G29" s="65"/>
      <c r="H29" s="65"/>
      <c r="I29" s="66"/>
    </row>
    <row r="30" spans="1:11" ht="24" customHeight="1" x14ac:dyDescent="0.15">
      <c r="G30" s="65"/>
      <c r="H30" s="65"/>
      <c r="I30" s="66"/>
      <c r="J30" s="19"/>
    </row>
    <row r="31" spans="1:11" ht="12" customHeight="1" x14ac:dyDescent="0.15">
      <c r="G31" s="65"/>
      <c r="H31" s="65"/>
      <c r="I31" s="66"/>
      <c r="J31" s="19"/>
    </row>
    <row r="32" spans="1:11" ht="12" customHeight="1" x14ac:dyDescent="0.15">
      <c r="G32" s="65"/>
      <c r="H32" s="65"/>
      <c r="I32" s="66"/>
      <c r="J32" s="19"/>
    </row>
    <row r="33" spans="7:10" ht="12" customHeight="1" x14ac:dyDescent="0.15">
      <c r="G33" s="65"/>
      <c r="H33" s="65"/>
      <c r="I33" s="19"/>
      <c r="J33" s="19"/>
    </row>
    <row r="34" spans="7:10" ht="12" customHeight="1" x14ac:dyDescent="0.15">
      <c r="G34" s="65"/>
      <c r="H34" s="65"/>
      <c r="I34" s="19"/>
      <c r="J34" s="19"/>
    </row>
    <row r="35" spans="7:10" ht="12" customHeight="1" x14ac:dyDescent="0.15">
      <c r="G35" s="65"/>
      <c r="H35" s="65"/>
      <c r="I35" s="19"/>
      <c r="J35" s="19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Toman Jiří</cp:lastModifiedBy>
  <cp:lastPrinted>2021-01-29T05:24:56Z</cp:lastPrinted>
  <dcterms:created xsi:type="dcterms:W3CDTF">2014-05-16T09:31:30Z</dcterms:created>
  <dcterms:modified xsi:type="dcterms:W3CDTF">2024-12-02T10:41:24Z</dcterms:modified>
</cp:coreProperties>
</file>